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hoenixonline-my.sharepoint.com/personal/kiss_daniel_phoenix_hu/Documents/Desktop/"/>
    </mc:Choice>
  </mc:AlternateContent>
  <xr:revisionPtr revIDLastSave="142" documentId="8_{6F1C221B-D256-44DB-A28F-9ED5A2C1DCAC}" xr6:coauthVersionLast="47" xr6:coauthVersionMax="47" xr10:uidLastSave="{A867E200-6EA4-45C5-9E86-5D9CF10AE1B9}"/>
  <bookViews>
    <workbookView xWindow="-120" yWindow="-120" windowWidth="38640" windowHeight="21120" xr2:uid="{C86382A4-45D6-4AB9-972E-A1E80A76956F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L24" i="1" s="1"/>
  <c r="M24" i="1" s="1"/>
  <c r="F23" i="1"/>
  <c r="F22" i="1"/>
  <c r="L22" i="1" s="1"/>
  <c r="M22" i="1" s="1"/>
  <c r="F21" i="1"/>
  <c r="F19" i="1"/>
  <c r="F18" i="1"/>
  <c r="F17" i="1"/>
  <c r="L17" i="1" s="1"/>
  <c r="M17" i="1" s="1"/>
  <c r="F16" i="1"/>
  <c r="F15" i="1"/>
  <c r="F14" i="1"/>
  <c r="F13" i="1"/>
  <c r="L13" i="1" s="1"/>
  <c r="M13" i="1" s="1"/>
  <c r="F11" i="1"/>
  <c r="F10" i="1"/>
  <c r="L10" i="1" s="1"/>
  <c r="M10" i="1" s="1"/>
  <c r="F9" i="1"/>
  <c r="L9" i="1" s="1"/>
  <c r="M9" i="1" s="1"/>
  <c r="F8" i="1"/>
  <c r="F7" i="1"/>
  <c r="F6" i="1"/>
  <c r="F5" i="1"/>
  <c r="F4" i="1"/>
  <c r="L4" i="1" s="1"/>
  <c r="M4" i="1" s="1"/>
  <c r="F3" i="1"/>
  <c r="L3" i="1" s="1"/>
  <c r="M3" i="1" s="1"/>
  <c r="F2" i="1"/>
  <c r="M5" i="1"/>
  <c r="M6" i="1"/>
  <c r="M7" i="1"/>
  <c r="M12" i="1"/>
  <c r="M14" i="1"/>
  <c r="M15" i="1"/>
  <c r="M16" i="1"/>
  <c r="M20" i="1"/>
  <c r="L23" i="1"/>
  <c r="M23" i="1" s="1"/>
  <c r="L25" i="1"/>
  <c r="M25" i="1" s="1"/>
  <c r="L21" i="1"/>
  <c r="M21" i="1" s="1"/>
  <c r="L19" i="1"/>
  <c r="M19" i="1" s="1"/>
  <c r="L18" i="1"/>
  <c r="M18" i="1" s="1"/>
  <c r="L16" i="1"/>
  <c r="L15" i="1"/>
  <c r="L14" i="1"/>
  <c r="L5" i="1"/>
  <c r="L6" i="1"/>
  <c r="L7" i="1"/>
  <c r="L8" i="1"/>
  <c r="M8" i="1" s="1"/>
  <c r="L11" i="1"/>
  <c r="M11" i="1" s="1"/>
  <c r="L2" i="1"/>
  <c r="M2" i="1" s="1"/>
  <c r="H3" i="1"/>
  <c r="H4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1" i="1"/>
  <c r="H22" i="1"/>
  <c r="H23" i="1"/>
  <c r="H24" i="1"/>
  <c r="H25" i="1"/>
  <c r="H2" i="1"/>
</calcChain>
</file>

<file path=xl/sharedStrings.xml><?xml version="1.0" encoding="utf-8"?>
<sst xmlns="http://schemas.openxmlformats.org/spreadsheetml/2006/main" count="197" uniqueCount="78">
  <si>
    <t>APPLE</t>
  </si>
  <si>
    <t>MWWE3QH/A AWS10 GPS 42MM BLK SB-SM</t>
  </si>
  <si>
    <t>MWWH3QH/A AWS10 GPS 42MM RGOLD SB-SM</t>
  </si>
  <si>
    <t>MWWA3QH/A AWS10 GPS 42MM SILV SB-SM</t>
  </si>
  <si>
    <t>MWWQ3QH/A AWS10 GPS 46MM BLK SB-ML</t>
  </si>
  <si>
    <t>MWWU3QH/A AWS10 GPS 46MM RGOLD SB-ML</t>
  </si>
  <si>
    <t>MWWM3QH/A AWS10 GPS 46MM SILV SB-ML</t>
  </si>
  <si>
    <t>Cikkszám</t>
  </si>
  <si>
    <t>Gyártó</t>
  </si>
  <si>
    <t>Típus</t>
  </si>
  <si>
    <t>Beszer.ár</t>
  </si>
  <si>
    <t>SAMSUNG</t>
  </si>
  <si>
    <t>SM-L300NZEAEUE WATCH7 40MM KREM</t>
  </si>
  <si>
    <t>SM-L300NZGAEUE WATCH7 40MM ZOLD</t>
  </si>
  <si>
    <t>SM-L310NZGAEUE WATCH7 44MM ZOLD</t>
  </si>
  <si>
    <t>SM-L310NZSAEUE WATCH7 44MM EZUST</t>
  </si>
  <si>
    <t>0--IPHONE 16 PRO 256 BLACK TITAN</t>
  </si>
  <si>
    <t>0--TAB S10U SM-X920NZAREUE 14,5 12/256 WIFI GY</t>
  </si>
  <si>
    <t>0--IPAD AIR 7 WIFI 256GB 13 GY MCNN4HC</t>
  </si>
  <si>
    <t>0--IPAD AIR 7 WIFI 256GB 13 B MCNP4HC</t>
  </si>
  <si>
    <t>0--IPAD AIR 7 WIFI 256GB 13 STL MCNQ4HC</t>
  </si>
  <si>
    <t>0--IPAD AIR 7 WIFI 256GB 13 PU MCNR4HC</t>
  </si>
  <si>
    <t>0--GALAXY S25 ULTRA 512 ezüstkék titán</t>
  </si>
  <si>
    <t>0--GALAXY S25 ULTRA 512 szürke titán</t>
  </si>
  <si>
    <t>0--GALAXY S25 ULTRA 512 fekete titán</t>
  </si>
  <si>
    <t>0--IPHONE 16 PRO 256 White TITAN</t>
  </si>
  <si>
    <t>0--IPHONE 16 PRO 256 Desert TITAN</t>
  </si>
  <si>
    <t>0--IPHONE 16 PRO 256 Nature TITAN</t>
  </si>
  <si>
    <t>Kategória</t>
  </si>
  <si>
    <t>Óra</t>
  </si>
  <si>
    <t>Telefon</t>
  </si>
  <si>
    <t>Tablet</t>
  </si>
  <si>
    <t>PHX eladási ár</t>
  </si>
  <si>
    <t>Megnevezés</t>
  </si>
  <si>
    <t>Elérhető színek</t>
  </si>
  <si>
    <t>Specifikácók</t>
  </si>
  <si>
    <t>PHX nettó nker ár (Ft)</t>
  </si>
  <si>
    <t>APPLE Watch Series 10 GPS, 42mm</t>
  </si>
  <si>
    <t>Kozmoszfekete + fekete sportszíj</t>
  </si>
  <si>
    <t xml:space="preserve">Termék típusa: Okosóra 
Bluetooth verzió: 5.3
Kijelző: OLED
Processzor: S10 SiP 64 bites, kétmagos
Kapacitás: 64 GB 
Operációs rendszer: watchOS 
Támogatott operációs rendszerek: iOS
</t>
  </si>
  <si>
    <t>Ezüst + denimszínű sportszíj</t>
  </si>
  <si>
    <t>APPLE Watch Series 10 GPS, 46mm</t>
  </si>
  <si>
    <t>Rozéarany +  lágy rózsaszín sportszíj</t>
  </si>
  <si>
    <t xml:space="preserve">Termék típusa: Okosóra 
Bluetooth verzió: 5.3 
Kijelző: AMOLED 
Memória: 2GB 
Kapacitás: 32 GB 
Operációs rendszer: WearOS 
Támogatott operációs rendszerek: Android 
</t>
  </si>
  <si>
    <t>SAMSUNG Galaxy Watch7 okosóra, 40mm</t>
  </si>
  <si>
    <t>Krém</t>
  </si>
  <si>
    <t>Zöld</t>
  </si>
  <si>
    <t>SAMSUNG Galaxy Watch7 okosóra, 44mm</t>
  </si>
  <si>
    <t>SAMSUNG GALAXY S25 ULTRA 12/512 GB DualSIM</t>
  </si>
  <si>
    <t>Fekete titán</t>
  </si>
  <si>
    <t xml:space="preserve">Processzor: Snapdragon 8 Elite for Galaxy (SM8750), nyolcmagos
Kapacitás: 512 GB 
Memóriaméret: 12 GB 
Képernyőátló: 17,5 cm / 6,9 col
Felbontás (Ma x Szé): 3120 x 1440 pixel
Dual SIM: Igen 
Ujjlenyomat olvasó: Igen
</t>
  </si>
  <si>
    <t>Szürke titán</t>
  </si>
  <si>
    <t>Ezüstkék titán</t>
  </si>
  <si>
    <t>APPLE IPHONE 16 PRO 256 GB </t>
  </si>
  <si>
    <t>Fehér</t>
  </si>
  <si>
    <t>Sivatag</t>
  </si>
  <si>
    <t>Natúr</t>
  </si>
  <si>
    <t xml:space="preserve">Processzor: A18 PRO, hatmagos
Kapacitás: 256 GB 
Memóriaméret: 8 GB 
Kijelző: Super Retina XDR OLED
Képernyőátló: 16 cm / 6,3 col
Felbontás (Ma x Szé): 2622 x 1206 pixel
SIM kártya: Nano-SIM (4FF), eSim
</t>
  </si>
  <si>
    <t>SAMSUNG Galaxy Tab S10 Ultra 14,6" 256GB WiFi</t>
  </si>
  <si>
    <t>Szürke </t>
  </si>
  <si>
    <t xml:space="preserve">Processzor: MT6989, nyolcmagos
Kapacitás: 256 GB 
Memóriaméret: 12 GB 
Képernyőátló: 37 cm / 14.6 col
Képernyő típusa: AMOLED, 120Hz
Felbontás (Ma x Szé): 2960 x 1848 pixel
</t>
  </si>
  <si>
    <t>APPLE iPad Air 13"  256 GB WIFI</t>
  </si>
  <si>
    <t xml:space="preserve">Processzor: Apple M3, nyolcmagos
Kapacitás: 256 GB 
Memóriaméret: 8 GB 
Képernyőátló: 33.02 cm / 13 col
Képernyő típusa: Liquid Retina, LED IPS, 60Hz
Felbontás (Ma x Szé): 2732 x 2048 pixel
</t>
  </si>
  <si>
    <t>Asztroszürke</t>
  </si>
  <si>
    <t>Kék</t>
  </si>
  <si>
    <t>Csillagfény</t>
  </si>
  <si>
    <t>Lila</t>
  </si>
  <si>
    <t>Kompenzálandó</t>
  </si>
  <si>
    <t>Készülék kategória</t>
  </si>
  <si>
    <t>Készülék neve</t>
  </si>
  <si>
    <t>Szín</t>
  </si>
  <si>
    <t>Mennyiség</t>
  </si>
  <si>
    <t>Okosóra</t>
  </si>
  <si>
    <r>
      <t xml:space="preserve">APPLE Watch Series 10 GPS, </t>
    </r>
    <r>
      <rPr>
        <b/>
        <sz val="8"/>
        <color rgb="FF000000"/>
        <rFont val="Arial"/>
        <family val="2"/>
        <charset val="238"/>
      </rPr>
      <t>46mm</t>
    </r>
  </si>
  <si>
    <r>
      <t xml:space="preserve">SAMSUNG Galaxy Watch7 okosóra, </t>
    </r>
    <r>
      <rPr>
        <b/>
        <sz val="8"/>
        <color rgb="FF000000"/>
        <rFont val="Arial"/>
        <family val="2"/>
        <charset val="238"/>
      </rPr>
      <t>44mm</t>
    </r>
  </si>
  <si>
    <t>Mobiltelefon</t>
  </si>
  <si>
    <t>Készülék vételár / db</t>
  </si>
  <si>
    <t>Kompenzáció akción keresztül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</si>
</sst>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3A3A3A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8E8E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3" xfId="0" applyFont="1" applyBorder="1"/>
    <xf numFmtId="164" fontId="3" fillId="0" borderId="3" xfId="0" applyNumberFormat="1" applyFont="1" applyBorder="1" applyAlignment="1">
      <alignment vertical="center" wrapText="1"/>
    </xf>
    <xf numFmtId="0" fontId="3" fillId="0" borderId="2" xfId="0" applyFont="1" applyBorder="1"/>
    <xf numFmtId="164" fontId="3" fillId="0" borderId="2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6" fontId="1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6" fontId="10" fillId="0" borderId="6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8" fillId="0" borderId="0" xfId="0" applyFont="1"/>
    <xf numFmtId="0" fontId="10" fillId="0" borderId="6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D589-CFB3-40BD-BE9A-106CE2CA9AE7}">
  <dimension ref="A1:O25"/>
  <sheetViews>
    <sheetView tabSelected="1" workbookViewId="0">
      <selection activeCell="J4" sqref="J4"/>
    </sheetView>
  </sheetViews>
  <sheetFormatPr defaultRowHeight="15" x14ac:dyDescent="0.25"/>
  <cols>
    <col min="1" max="1" width="9.85546875" bestFit="1" customWidth="1"/>
    <col min="2" max="2" width="9.140625" bestFit="1" customWidth="1"/>
    <col min="3" max="3" width="12.42578125" customWidth="1"/>
    <col min="4" max="4" width="45.28515625" bestFit="1" customWidth="1"/>
    <col min="5" max="5" width="13.85546875" style="3" bestFit="1" customWidth="1"/>
    <col min="6" max="6" width="13.85546875" style="1" bestFit="1" customWidth="1"/>
    <col min="7" max="7" width="1.85546875" customWidth="1"/>
    <col min="8" max="8" width="9.42578125" style="2" bestFit="1" customWidth="1"/>
    <col min="9" max="9" width="34" bestFit="1" customWidth="1"/>
    <col min="10" max="10" width="16.5703125" customWidth="1"/>
    <col min="11" max="11" width="44.85546875" customWidth="1"/>
    <col min="12" max="12" width="9.7109375" style="31" customWidth="1"/>
    <col min="13" max="13" width="12.85546875" bestFit="1" customWidth="1"/>
  </cols>
  <sheetData>
    <row r="1" spans="1:15" ht="22.5" x14ac:dyDescent="0.25">
      <c r="A1" s="10" t="s">
        <v>28</v>
      </c>
      <c r="B1" s="10" t="s">
        <v>7</v>
      </c>
      <c r="C1" s="10" t="s">
        <v>8</v>
      </c>
      <c r="D1" s="10" t="s">
        <v>9</v>
      </c>
      <c r="E1" s="11" t="s">
        <v>10</v>
      </c>
      <c r="F1" s="12" t="s">
        <v>32</v>
      </c>
      <c r="G1" s="1"/>
      <c r="H1" s="22" t="s">
        <v>7</v>
      </c>
      <c r="I1" s="22" t="s">
        <v>33</v>
      </c>
      <c r="J1" s="22" t="s">
        <v>34</v>
      </c>
      <c r="K1" s="22" t="s">
        <v>35</v>
      </c>
      <c r="L1" s="23" t="s">
        <v>36</v>
      </c>
      <c r="M1" s="33" t="s">
        <v>67</v>
      </c>
    </row>
    <row r="2" spans="1:15" s="2" customFormat="1" ht="90" x14ac:dyDescent="0.25">
      <c r="A2" s="49" t="s">
        <v>29</v>
      </c>
      <c r="B2" s="13">
        <v>1465039</v>
      </c>
      <c r="C2" s="13" t="s">
        <v>0</v>
      </c>
      <c r="D2" s="13" t="s">
        <v>1</v>
      </c>
      <c r="E2" s="25">
        <v>179900</v>
      </c>
      <c r="F2" s="26">
        <f>ROUNDUP(E2/1.27*1.03,-2)</f>
        <v>146000</v>
      </c>
      <c r="H2" s="29">
        <f>B2</f>
        <v>1465039</v>
      </c>
      <c r="I2" s="29" t="s">
        <v>37</v>
      </c>
      <c r="J2" s="30" t="s">
        <v>38</v>
      </c>
      <c r="K2" s="24" t="s">
        <v>39</v>
      </c>
      <c r="L2" s="32">
        <f>F2</f>
        <v>146000</v>
      </c>
      <c r="M2" s="34">
        <f>ROUND(L2*1.27/6%,0)</f>
        <v>3090333</v>
      </c>
      <c r="N2" s="35"/>
      <c r="O2" s="35"/>
    </row>
    <row r="3" spans="1:15" s="2" customFormat="1" ht="90" x14ac:dyDescent="0.25">
      <c r="A3" s="49"/>
      <c r="B3" s="13">
        <v>1465042</v>
      </c>
      <c r="C3" s="13" t="s">
        <v>0</v>
      </c>
      <c r="D3" s="13" t="s">
        <v>2</v>
      </c>
      <c r="E3" s="25">
        <v>179900</v>
      </c>
      <c r="F3" s="26">
        <f>ROUNDUP(E3/1.27*1.03,-2)</f>
        <v>146000</v>
      </c>
      <c r="H3" s="29">
        <f t="shared" ref="H3:H25" si="0">B3</f>
        <v>1465042</v>
      </c>
      <c r="I3" s="29" t="s">
        <v>37</v>
      </c>
      <c r="J3" s="30" t="s">
        <v>42</v>
      </c>
      <c r="K3" s="24" t="s">
        <v>39</v>
      </c>
      <c r="L3" s="32">
        <f t="shared" ref="L3:L25" si="1">F3</f>
        <v>146000</v>
      </c>
      <c r="M3" s="34">
        <f t="shared" ref="M3:M25" si="2">ROUND(L3*1.27/6%,0)</f>
        <v>3090333</v>
      </c>
    </row>
    <row r="4" spans="1:15" s="2" customFormat="1" ht="90.75" thickBot="1" x14ac:dyDescent="0.3">
      <c r="A4" s="49"/>
      <c r="B4" s="27">
        <v>1465046</v>
      </c>
      <c r="C4" s="27" t="s">
        <v>0</v>
      </c>
      <c r="D4" s="27" t="s">
        <v>3</v>
      </c>
      <c r="E4" s="28">
        <v>179900</v>
      </c>
      <c r="F4" s="26">
        <f>ROUNDUP(E4/1.27*1.03,-2)</f>
        <v>146000</v>
      </c>
      <c r="H4" s="29">
        <f t="shared" si="0"/>
        <v>1465046</v>
      </c>
      <c r="I4" s="29" t="s">
        <v>37</v>
      </c>
      <c r="J4" s="30" t="s">
        <v>40</v>
      </c>
      <c r="K4" s="24" t="s">
        <v>39</v>
      </c>
      <c r="L4" s="32">
        <f t="shared" si="1"/>
        <v>146000</v>
      </c>
      <c r="M4" s="34">
        <f t="shared" si="2"/>
        <v>3090333</v>
      </c>
    </row>
    <row r="5" spans="1:15" ht="90" x14ac:dyDescent="0.25">
      <c r="A5" s="49"/>
      <c r="B5" s="18">
        <v>1465047</v>
      </c>
      <c r="C5" s="18" t="s">
        <v>0</v>
      </c>
      <c r="D5" s="18" t="s">
        <v>4</v>
      </c>
      <c r="E5" s="19">
        <v>193900</v>
      </c>
      <c r="F5" s="26">
        <f>ROUNDUP(E5/1.27*1.03,-2)</f>
        <v>157300</v>
      </c>
      <c r="H5" s="29">
        <f t="shared" si="0"/>
        <v>1465047</v>
      </c>
      <c r="I5" s="29" t="s">
        <v>41</v>
      </c>
      <c r="J5" s="30" t="s">
        <v>38</v>
      </c>
      <c r="K5" s="24" t="s">
        <v>39</v>
      </c>
      <c r="L5" s="32">
        <f t="shared" si="1"/>
        <v>157300</v>
      </c>
      <c r="M5" s="34">
        <f t="shared" si="2"/>
        <v>3329517</v>
      </c>
    </row>
    <row r="6" spans="1:15" ht="90" x14ac:dyDescent="0.25">
      <c r="A6" s="49"/>
      <c r="B6" s="9">
        <v>1465050</v>
      </c>
      <c r="C6" s="9" t="s">
        <v>0</v>
      </c>
      <c r="D6" s="9" t="s">
        <v>5</v>
      </c>
      <c r="E6" s="14">
        <v>193900</v>
      </c>
      <c r="F6" s="26">
        <f>ROUNDUP(E6/1.27*1.03,-2)</f>
        <v>157300</v>
      </c>
      <c r="H6" s="29">
        <f t="shared" si="0"/>
        <v>1465050</v>
      </c>
      <c r="I6" s="29" t="s">
        <v>41</v>
      </c>
      <c r="J6" s="30" t="s">
        <v>42</v>
      </c>
      <c r="K6" s="24" t="s">
        <v>39</v>
      </c>
      <c r="L6" s="32">
        <f t="shared" si="1"/>
        <v>157300</v>
      </c>
      <c r="M6" s="34">
        <f t="shared" si="2"/>
        <v>3329517</v>
      </c>
    </row>
    <row r="7" spans="1:15" ht="90.75" thickBot="1" x14ac:dyDescent="0.3">
      <c r="A7" s="49"/>
      <c r="B7" s="20">
        <v>1465054</v>
      </c>
      <c r="C7" s="20" t="s">
        <v>0</v>
      </c>
      <c r="D7" s="20" t="s">
        <v>6</v>
      </c>
      <c r="E7" s="21">
        <v>193900</v>
      </c>
      <c r="F7" s="26">
        <f>ROUNDUP(E7/1.27*1.03,-2)</f>
        <v>157300</v>
      </c>
      <c r="H7" s="29">
        <f t="shared" si="0"/>
        <v>1465054</v>
      </c>
      <c r="I7" s="29" t="s">
        <v>41</v>
      </c>
      <c r="J7" s="30" t="s">
        <v>40</v>
      </c>
      <c r="K7" s="24" t="s">
        <v>39</v>
      </c>
      <c r="L7" s="32">
        <f t="shared" si="1"/>
        <v>157300</v>
      </c>
      <c r="M7" s="34">
        <f t="shared" si="2"/>
        <v>3329517</v>
      </c>
    </row>
    <row r="8" spans="1:15" ht="90" x14ac:dyDescent="0.25">
      <c r="A8" s="49"/>
      <c r="B8" s="18">
        <v>1459015</v>
      </c>
      <c r="C8" s="18" t="s">
        <v>11</v>
      </c>
      <c r="D8" s="18" t="s">
        <v>12</v>
      </c>
      <c r="E8" s="19">
        <v>104900</v>
      </c>
      <c r="F8" s="26">
        <f>ROUNDUP(E8/1.27*1.03,-2)</f>
        <v>85100</v>
      </c>
      <c r="H8" s="29">
        <f t="shared" si="0"/>
        <v>1459015</v>
      </c>
      <c r="I8" s="29" t="s">
        <v>44</v>
      </c>
      <c r="J8" s="29" t="s">
        <v>45</v>
      </c>
      <c r="K8" s="24" t="s">
        <v>43</v>
      </c>
      <c r="L8" s="32">
        <f t="shared" si="1"/>
        <v>85100</v>
      </c>
      <c r="M8" s="34">
        <f t="shared" si="2"/>
        <v>1801283</v>
      </c>
    </row>
    <row r="9" spans="1:15" ht="90.75" thickBot="1" x14ac:dyDescent="0.3">
      <c r="A9" s="49"/>
      <c r="B9" s="20">
        <v>1459016</v>
      </c>
      <c r="C9" s="20" t="s">
        <v>11</v>
      </c>
      <c r="D9" s="20" t="s">
        <v>13</v>
      </c>
      <c r="E9" s="21">
        <v>104900</v>
      </c>
      <c r="F9" s="26">
        <f>ROUNDUP(E9/1.27*1.03,-2)</f>
        <v>85100</v>
      </c>
      <c r="H9" s="29">
        <f t="shared" si="0"/>
        <v>1459016</v>
      </c>
      <c r="I9" s="29" t="s">
        <v>44</v>
      </c>
      <c r="J9" s="29" t="s">
        <v>46</v>
      </c>
      <c r="K9" s="24" t="s">
        <v>43</v>
      </c>
      <c r="L9" s="32">
        <f t="shared" si="1"/>
        <v>85100</v>
      </c>
      <c r="M9" s="34">
        <f t="shared" si="2"/>
        <v>1801283</v>
      </c>
    </row>
    <row r="10" spans="1:15" ht="90" x14ac:dyDescent="0.25">
      <c r="A10" s="49"/>
      <c r="B10" s="18">
        <v>1459019</v>
      </c>
      <c r="C10" s="18" t="s">
        <v>11</v>
      </c>
      <c r="D10" s="18" t="s">
        <v>14</v>
      </c>
      <c r="E10" s="19">
        <v>119900</v>
      </c>
      <c r="F10" s="26">
        <f>ROUNDUP(E10/1.27*1.03,-2)</f>
        <v>97300</v>
      </c>
      <c r="H10" s="29">
        <f t="shared" si="0"/>
        <v>1459019</v>
      </c>
      <c r="I10" s="29" t="s">
        <v>47</v>
      </c>
      <c r="J10" s="29" t="s">
        <v>45</v>
      </c>
      <c r="K10" s="24" t="s">
        <v>43</v>
      </c>
      <c r="L10" s="32">
        <f t="shared" si="1"/>
        <v>97300</v>
      </c>
      <c r="M10" s="34">
        <f t="shared" si="2"/>
        <v>2059517</v>
      </c>
    </row>
    <row r="11" spans="1:15" ht="90" x14ac:dyDescent="0.25">
      <c r="A11" s="49"/>
      <c r="B11" s="9">
        <v>1459020</v>
      </c>
      <c r="C11" s="9" t="s">
        <v>11</v>
      </c>
      <c r="D11" s="9" t="s">
        <v>15</v>
      </c>
      <c r="E11" s="14">
        <v>119900</v>
      </c>
      <c r="F11" s="26">
        <f>ROUNDUP(E11/1.27*1.03,-2)</f>
        <v>97300</v>
      </c>
      <c r="H11" s="29">
        <f t="shared" si="0"/>
        <v>1459020</v>
      </c>
      <c r="I11" s="29" t="s">
        <v>47</v>
      </c>
      <c r="J11" s="29" t="s">
        <v>46</v>
      </c>
      <c r="K11" s="24" t="s">
        <v>43</v>
      </c>
      <c r="L11" s="32">
        <f t="shared" si="1"/>
        <v>97300</v>
      </c>
      <c r="M11" s="34">
        <f t="shared" si="2"/>
        <v>2059517</v>
      </c>
    </row>
    <row r="12" spans="1:15" x14ac:dyDescent="0.25">
      <c r="A12" s="2"/>
      <c r="E12" s="4"/>
      <c r="F12" s="5"/>
      <c r="H12" s="29"/>
      <c r="I12" s="29"/>
      <c r="J12" s="29"/>
      <c r="K12" s="31"/>
      <c r="M12" s="34">
        <f t="shared" si="2"/>
        <v>0</v>
      </c>
    </row>
    <row r="13" spans="1:15" ht="90" x14ac:dyDescent="0.25">
      <c r="A13" s="49" t="s">
        <v>30</v>
      </c>
      <c r="B13" s="15">
        <v>1474939</v>
      </c>
      <c r="C13" s="15" t="s">
        <v>11</v>
      </c>
      <c r="D13" s="15" t="s">
        <v>24</v>
      </c>
      <c r="E13" s="16">
        <v>639999</v>
      </c>
      <c r="F13" s="26">
        <f>ROUNDUP(E13/1.27*1.03,-2)</f>
        <v>519100</v>
      </c>
      <c r="H13" s="29">
        <f t="shared" si="0"/>
        <v>1474939</v>
      </c>
      <c r="I13" s="29" t="s">
        <v>48</v>
      </c>
      <c r="J13" s="29" t="s">
        <v>49</v>
      </c>
      <c r="K13" s="24" t="s">
        <v>50</v>
      </c>
      <c r="L13" s="32">
        <f t="shared" si="1"/>
        <v>519100</v>
      </c>
      <c r="M13" s="34">
        <f t="shared" si="2"/>
        <v>10987617</v>
      </c>
    </row>
    <row r="14" spans="1:15" ht="90" x14ac:dyDescent="0.25">
      <c r="A14" s="49"/>
      <c r="B14" s="17">
        <v>1474938</v>
      </c>
      <c r="C14" s="15" t="s">
        <v>11</v>
      </c>
      <c r="D14" s="15" t="s">
        <v>22</v>
      </c>
      <c r="E14" s="16">
        <v>639999</v>
      </c>
      <c r="F14" s="26">
        <f>ROUNDUP(E14/1.27*1.03,-2)</f>
        <v>519100</v>
      </c>
      <c r="H14" s="29">
        <f t="shared" si="0"/>
        <v>1474938</v>
      </c>
      <c r="I14" s="29" t="s">
        <v>48</v>
      </c>
      <c r="J14" s="29" t="s">
        <v>52</v>
      </c>
      <c r="K14" s="24" t="s">
        <v>50</v>
      </c>
      <c r="L14" s="32">
        <f t="shared" si="1"/>
        <v>519100</v>
      </c>
      <c r="M14" s="34">
        <f t="shared" si="2"/>
        <v>10987617</v>
      </c>
    </row>
    <row r="15" spans="1:15" ht="90" x14ac:dyDescent="0.25">
      <c r="A15" s="49"/>
      <c r="B15" s="17">
        <v>1474940</v>
      </c>
      <c r="C15" s="15" t="s">
        <v>11</v>
      </c>
      <c r="D15" s="15" t="s">
        <v>23</v>
      </c>
      <c r="E15" s="16">
        <v>639999</v>
      </c>
      <c r="F15" s="26">
        <f>ROUNDUP(E15/1.27*1.03,-2)</f>
        <v>519100</v>
      </c>
      <c r="H15" s="29">
        <f t="shared" si="0"/>
        <v>1474940</v>
      </c>
      <c r="I15" s="29" t="s">
        <v>48</v>
      </c>
      <c r="J15" s="29" t="s">
        <v>51</v>
      </c>
      <c r="K15" s="24" t="s">
        <v>50</v>
      </c>
      <c r="L15" s="32">
        <f t="shared" si="1"/>
        <v>519100</v>
      </c>
      <c r="M15" s="34">
        <f t="shared" si="2"/>
        <v>10987617</v>
      </c>
    </row>
    <row r="16" spans="1:15" ht="90" x14ac:dyDescent="0.25">
      <c r="A16" s="49"/>
      <c r="B16" s="15">
        <v>1464830</v>
      </c>
      <c r="C16" s="15" t="s">
        <v>0</v>
      </c>
      <c r="D16" s="15" t="s">
        <v>16</v>
      </c>
      <c r="E16" s="16">
        <v>529999</v>
      </c>
      <c r="F16" s="26">
        <f>ROUNDUP(E16/1.27*1.03,-2)</f>
        <v>429900</v>
      </c>
      <c r="H16" s="29">
        <f t="shared" si="0"/>
        <v>1464830</v>
      </c>
      <c r="I16" s="29" t="s">
        <v>53</v>
      </c>
      <c r="J16" s="29" t="s">
        <v>49</v>
      </c>
      <c r="K16" s="24" t="s">
        <v>57</v>
      </c>
      <c r="L16" s="32">
        <f t="shared" si="1"/>
        <v>429900</v>
      </c>
      <c r="M16" s="34">
        <f t="shared" si="2"/>
        <v>9099550</v>
      </c>
    </row>
    <row r="17" spans="1:13" ht="90" x14ac:dyDescent="0.25">
      <c r="A17" s="49"/>
      <c r="B17" s="17">
        <v>1464831</v>
      </c>
      <c r="C17" s="15" t="s">
        <v>0</v>
      </c>
      <c r="D17" s="15" t="s">
        <v>25</v>
      </c>
      <c r="E17" s="16">
        <v>529999</v>
      </c>
      <c r="F17" s="26">
        <f>ROUNDUP(E17/1.27*1.03,-2)</f>
        <v>429900</v>
      </c>
      <c r="H17" s="29">
        <f t="shared" si="0"/>
        <v>1464831</v>
      </c>
      <c r="I17" s="29" t="s">
        <v>53</v>
      </c>
      <c r="J17" s="29" t="s">
        <v>54</v>
      </c>
      <c r="K17" s="24" t="s">
        <v>57</v>
      </c>
      <c r="L17" s="32">
        <f t="shared" si="1"/>
        <v>429900</v>
      </c>
      <c r="M17" s="34">
        <f t="shared" si="2"/>
        <v>9099550</v>
      </c>
    </row>
    <row r="18" spans="1:13" ht="90" x14ac:dyDescent="0.25">
      <c r="A18" s="49"/>
      <c r="B18" s="17">
        <v>1464832</v>
      </c>
      <c r="C18" s="15" t="s">
        <v>0</v>
      </c>
      <c r="D18" s="15" t="s">
        <v>26</v>
      </c>
      <c r="E18" s="16">
        <v>529999</v>
      </c>
      <c r="F18" s="26">
        <f>ROUNDUP(E18/1.27*1.03,-2)</f>
        <v>429900</v>
      </c>
      <c r="H18" s="29">
        <f t="shared" si="0"/>
        <v>1464832</v>
      </c>
      <c r="I18" s="29" t="s">
        <v>53</v>
      </c>
      <c r="J18" s="29" t="s">
        <v>55</v>
      </c>
      <c r="K18" s="24" t="s">
        <v>57</v>
      </c>
      <c r="L18" s="32">
        <f t="shared" si="1"/>
        <v>429900</v>
      </c>
      <c r="M18" s="34">
        <f t="shared" si="2"/>
        <v>9099550</v>
      </c>
    </row>
    <row r="19" spans="1:13" ht="90" x14ac:dyDescent="0.25">
      <c r="A19" s="49"/>
      <c r="B19" s="17">
        <v>1464833</v>
      </c>
      <c r="C19" s="15" t="s">
        <v>0</v>
      </c>
      <c r="D19" s="15" t="s">
        <v>27</v>
      </c>
      <c r="E19" s="16">
        <v>529999</v>
      </c>
      <c r="F19" s="26">
        <f>ROUNDUP(E19/1.27*1.03,-2)</f>
        <v>429900</v>
      </c>
      <c r="H19" s="29">
        <f t="shared" si="0"/>
        <v>1464833</v>
      </c>
      <c r="I19" s="29" t="s">
        <v>53</v>
      </c>
      <c r="J19" s="29" t="s">
        <v>56</v>
      </c>
      <c r="K19" s="24" t="s">
        <v>57</v>
      </c>
      <c r="L19" s="32">
        <f t="shared" si="1"/>
        <v>429900</v>
      </c>
      <c r="M19" s="34">
        <f t="shared" si="2"/>
        <v>9099550</v>
      </c>
    </row>
    <row r="20" spans="1:13" x14ac:dyDescent="0.25">
      <c r="A20" s="2"/>
      <c r="E20" s="4"/>
      <c r="F20" s="5"/>
      <c r="H20" s="29"/>
      <c r="I20" s="29"/>
      <c r="J20" s="29"/>
      <c r="K20" s="31"/>
      <c r="M20" s="34">
        <f t="shared" si="2"/>
        <v>0</v>
      </c>
    </row>
    <row r="21" spans="1:13" ht="78.75" x14ac:dyDescent="0.25">
      <c r="A21" s="49" t="s">
        <v>31</v>
      </c>
      <c r="B21" s="6">
        <v>1466374</v>
      </c>
      <c r="C21" s="7" t="s">
        <v>11</v>
      </c>
      <c r="D21" s="7" t="s">
        <v>17</v>
      </c>
      <c r="E21" s="8">
        <v>486999</v>
      </c>
      <c r="F21" s="26">
        <f>ROUNDUP(E21/1.27*1.03,-2)</f>
        <v>395000</v>
      </c>
      <c r="H21" s="29">
        <f t="shared" si="0"/>
        <v>1466374</v>
      </c>
      <c r="I21" s="29" t="s">
        <v>58</v>
      </c>
      <c r="J21" s="29" t="s">
        <v>59</v>
      </c>
      <c r="K21" s="24" t="s">
        <v>60</v>
      </c>
      <c r="L21" s="32">
        <f t="shared" si="1"/>
        <v>395000</v>
      </c>
      <c r="M21" s="34">
        <f t="shared" si="2"/>
        <v>8360833</v>
      </c>
    </row>
    <row r="22" spans="1:13" ht="78.75" x14ac:dyDescent="0.25">
      <c r="A22" s="49"/>
      <c r="B22" s="6">
        <v>1479589</v>
      </c>
      <c r="C22" s="7" t="s">
        <v>0</v>
      </c>
      <c r="D22" s="7" t="s">
        <v>18</v>
      </c>
      <c r="E22" s="8">
        <v>457999</v>
      </c>
      <c r="F22" s="26">
        <f>ROUNDUP(E22/1.27*1.03,-2)</f>
        <v>371500</v>
      </c>
      <c r="H22" s="29">
        <f t="shared" si="0"/>
        <v>1479589</v>
      </c>
      <c r="I22" s="29" t="s">
        <v>61</v>
      </c>
      <c r="J22" s="29" t="s">
        <v>63</v>
      </c>
      <c r="K22" s="24" t="s">
        <v>62</v>
      </c>
      <c r="L22" s="32">
        <f t="shared" si="1"/>
        <v>371500</v>
      </c>
      <c r="M22" s="34">
        <f t="shared" si="2"/>
        <v>7863417</v>
      </c>
    </row>
    <row r="23" spans="1:13" ht="78.75" x14ac:dyDescent="0.25">
      <c r="A23" s="49"/>
      <c r="B23" s="6">
        <v>1479590</v>
      </c>
      <c r="C23" s="7" t="s">
        <v>0</v>
      </c>
      <c r="D23" s="7" t="s">
        <v>19</v>
      </c>
      <c r="E23" s="8">
        <v>457999</v>
      </c>
      <c r="F23" s="26">
        <f>ROUNDUP(E23/1.27*1.03,-2)</f>
        <v>371500</v>
      </c>
      <c r="H23" s="29">
        <f t="shared" si="0"/>
        <v>1479590</v>
      </c>
      <c r="I23" s="29" t="s">
        <v>61</v>
      </c>
      <c r="J23" s="29" t="s">
        <v>64</v>
      </c>
      <c r="K23" s="24" t="s">
        <v>62</v>
      </c>
      <c r="L23" s="32">
        <f t="shared" si="1"/>
        <v>371500</v>
      </c>
      <c r="M23" s="34">
        <f t="shared" si="2"/>
        <v>7863417</v>
      </c>
    </row>
    <row r="24" spans="1:13" ht="78.75" x14ac:dyDescent="0.25">
      <c r="A24" s="49"/>
      <c r="B24" s="6">
        <v>1479591</v>
      </c>
      <c r="C24" s="7" t="s">
        <v>0</v>
      </c>
      <c r="D24" s="7" t="s">
        <v>20</v>
      </c>
      <c r="E24" s="8">
        <v>457999</v>
      </c>
      <c r="F24" s="26">
        <f>ROUNDUP(E24/1.27*1.03,-2)</f>
        <v>371500</v>
      </c>
      <c r="H24" s="29">
        <f t="shared" si="0"/>
        <v>1479591</v>
      </c>
      <c r="I24" s="29" t="s">
        <v>61</v>
      </c>
      <c r="J24" s="29" t="s">
        <v>65</v>
      </c>
      <c r="K24" s="24" t="s">
        <v>62</v>
      </c>
      <c r="L24" s="32">
        <f t="shared" si="1"/>
        <v>371500</v>
      </c>
      <c r="M24" s="34">
        <f t="shared" si="2"/>
        <v>7863417</v>
      </c>
    </row>
    <row r="25" spans="1:13" ht="78.75" x14ac:dyDescent="0.25">
      <c r="A25" s="49"/>
      <c r="B25" s="6">
        <v>1479592</v>
      </c>
      <c r="C25" s="7" t="s">
        <v>0</v>
      </c>
      <c r="D25" s="7" t="s">
        <v>21</v>
      </c>
      <c r="E25" s="8">
        <v>457999</v>
      </c>
      <c r="F25" s="26">
        <f>ROUNDUP(E25/1.27*1.03,-2)</f>
        <v>371500</v>
      </c>
      <c r="H25" s="29">
        <f t="shared" si="0"/>
        <v>1479592</v>
      </c>
      <c r="I25" s="29" t="s">
        <v>61</v>
      </c>
      <c r="J25" s="29" t="s">
        <v>66</v>
      </c>
      <c r="K25" s="24" t="s">
        <v>62</v>
      </c>
      <c r="L25" s="32">
        <f t="shared" si="1"/>
        <v>371500</v>
      </c>
      <c r="M25" s="34">
        <f t="shared" si="2"/>
        <v>7863417</v>
      </c>
    </row>
  </sheetData>
  <mergeCells count="3">
    <mergeCell ref="A21:A25"/>
    <mergeCell ref="A2:A11"/>
    <mergeCell ref="A13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3B14-7FB4-4D1B-A5B4-BCC36E681303}">
  <dimension ref="A1:F25"/>
  <sheetViews>
    <sheetView workbookViewId="0">
      <selection activeCell="C20" sqref="C20"/>
    </sheetView>
  </sheetViews>
  <sheetFormatPr defaultRowHeight="15" x14ac:dyDescent="0.25"/>
  <cols>
    <col min="1" max="1" width="16.28515625" bestFit="1" customWidth="1"/>
    <col min="2" max="2" width="38.28515625" bestFit="1" customWidth="1"/>
    <col min="3" max="3" width="27.7109375" bestFit="1" customWidth="1"/>
    <col min="4" max="4" width="9.7109375" bestFit="1" customWidth="1"/>
    <col min="5" max="5" width="10.5703125" customWidth="1"/>
    <col min="6" max="6" width="11.42578125" customWidth="1"/>
  </cols>
  <sheetData>
    <row r="1" spans="1:6" s="48" customFormat="1" ht="34.5" thickBot="1" x14ac:dyDescent="0.3">
      <c r="A1" s="44" t="s">
        <v>68</v>
      </c>
      <c r="B1" s="36" t="s">
        <v>69</v>
      </c>
      <c r="C1" s="36" t="s">
        <v>70</v>
      </c>
      <c r="D1" s="36" t="s">
        <v>71</v>
      </c>
      <c r="E1" s="36" t="s">
        <v>76</v>
      </c>
      <c r="F1" s="36" t="s">
        <v>77</v>
      </c>
    </row>
    <row r="2" spans="1:6" ht="15.75" thickBot="1" x14ac:dyDescent="0.3">
      <c r="A2" s="37" t="s">
        <v>72</v>
      </c>
      <c r="B2" s="38" t="s">
        <v>37</v>
      </c>
      <c r="C2" s="38" t="s">
        <v>38</v>
      </c>
      <c r="D2" s="45"/>
      <c r="E2" s="39">
        <v>185300</v>
      </c>
      <c r="F2" s="39">
        <v>3922183</v>
      </c>
    </row>
    <row r="3" spans="1:6" ht="15.75" thickBot="1" x14ac:dyDescent="0.3">
      <c r="A3" s="37" t="s">
        <v>72</v>
      </c>
      <c r="B3" s="38" t="s">
        <v>37</v>
      </c>
      <c r="C3" s="38" t="s">
        <v>42</v>
      </c>
      <c r="D3" s="45"/>
      <c r="E3" s="39">
        <v>185300</v>
      </c>
      <c r="F3" s="39">
        <v>3922183</v>
      </c>
    </row>
    <row r="4" spans="1:6" ht="15.75" thickBot="1" x14ac:dyDescent="0.3">
      <c r="A4" s="37" t="s">
        <v>72</v>
      </c>
      <c r="B4" s="38" t="s">
        <v>37</v>
      </c>
      <c r="C4" s="38" t="s">
        <v>40</v>
      </c>
      <c r="D4" s="45"/>
      <c r="E4" s="39">
        <v>185300</v>
      </c>
      <c r="F4" s="39">
        <v>3922183</v>
      </c>
    </row>
    <row r="5" spans="1:6" ht="15.75" thickBot="1" x14ac:dyDescent="0.3">
      <c r="A5" s="37" t="s">
        <v>72</v>
      </c>
      <c r="B5" s="38" t="s">
        <v>73</v>
      </c>
      <c r="C5" s="38" t="s">
        <v>38</v>
      </c>
      <c r="D5" s="45"/>
      <c r="E5" s="39">
        <v>199800</v>
      </c>
      <c r="F5" s="39">
        <v>4229100</v>
      </c>
    </row>
    <row r="6" spans="1:6" ht="15.75" thickBot="1" x14ac:dyDescent="0.3">
      <c r="A6" s="37" t="s">
        <v>72</v>
      </c>
      <c r="B6" s="38" t="s">
        <v>73</v>
      </c>
      <c r="C6" s="38" t="s">
        <v>42</v>
      </c>
      <c r="D6" s="45"/>
      <c r="E6" s="39">
        <v>199800</v>
      </c>
      <c r="F6" s="39">
        <v>4229100</v>
      </c>
    </row>
    <row r="7" spans="1:6" ht="15.75" thickBot="1" x14ac:dyDescent="0.3">
      <c r="A7" s="37" t="s">
        <v>72</v>
      </c>
      <c r="B7" s="38" t="s">
        <v>73</v>
      </c>
      <c r="C7" s="38" t="s">
        <v>40</v>
      </c>
      <c r="D7" s="45"/>
      <c r="E7" s="39">
        <v>199800</v>
      </c>
      <c r="F7" s="39">
        <v>4229100</v>
      </c>
    </row>
    <row r="8" spans="1:6" ht="15.75" thickBot="1" x14ac:dyDescent="0.3">
      <c r="A8" s="37" t="s">
        <v>72</v>
      </c>
      <c r="B8" s="38" t="s">
        <v>44</v>
      </c>
      <c r="C8" s="38" t="s">
        <v>45</v>
      </c>
      <c r="D8" s="45"/>
      <c r="E8" s="39">
        <v>108100</v>
      </c>
      <c r="F8" s="39">
        <v>2288117</v>
      </c>
    </row>
    <row r="9" spans="1:6" ht="15.75" thickBot="1" x14ac:dyDescent="0.3">
      <c r="A9" s="37" t="s">
        <v>72</v>
      </c>
      <c r="B9" s="38" t="s">
        <v>44</v>
      </c>
      <c r="C9" s="38" t="s">
        <v>46</v>
      </c>
      <c r="D9" s="45"/>
      <c r="E9" s="39">
        <v>108100</v>
      </c>
      <c r="F9" s="39">
        <v>2288117</v>
      </c>
    </row>
    <row r="10" spans="1:6" ht="15.75" thickBot="1" x14ac:dyDescent="0.3">
      <c r="A10" s="37" t="s">
        <v>72</v>
      </c>
      <c r="B10" s="38" t="s">
        <v>74</v>
      </c>
      <c r="C10" s="38" t="s">
        <v>45</v>
      </c>
      <c r="D10" s="45"/>
      <c r="E10" s="39">
        <v>123500</v>
      </c>
      <c r="F10" s="39">
        <v>2614083</v>
      </c>
    </row>
    <row r="11" spans="1:6" ht="15.75" thickBot="1" x14ac:dyDescent="0.3">
      <c r="A11" s="37" t="s">
        <v>72</v>
      </c>
      <c r="B11" s="38" t="s">
        <v>74</v>
      </c>
      <c r="C11" s="38" t="s">
        <v>46</v>
      </c>
      <c r="D11" s="45"/>
      <c r="E11" s="39">
        <v>123500</v>
      </c>
      <c r="F11" s="39">
        <v>2614083</v>
      </c>
    </row>
    <row r="12" spans="1:6" ht="15.75" thickBot="1" x14ac:dyDescent="0.3">
      <c r="A12" s="46"/>
      <c r="B12" s="40"/>
      <c r="C12" s="40"/>
      <c r="D12" s="46"/>
      <c r="E12" s="46"/>
      <c r="F12" s="46"/>
    </row>
    <row r="13" spans="1:6" ht="15.75" thickBot="1" x14ac:dyDescent="0.3">
      <c r="A13" s="41" t="s">
        <v>75</v>
      </c>
      <c r="B13" s="42" t="s">
        <v>48</v>
      </c>
      <c r="C13" s="42" t="s">
        <v>49</v>
      </c>
      <c r="D13" s="47"/>
      <c r="E13" s="43">
        <v>659200</v>
      </c>
      <c r="F13" s="43">
        <v>13953067</v>
      </c>
    </row>
    <row r="14" spans="1:6" ht="15.75" thickBot="1" x14ac:dyDescent="0.3">
      <c r="A14" s="37" t="s">
        <v>75</v>
      </c>
      <c r="B14" s="38" t="s">
        <v>48</v>
      </c>
      <c r="C14" s="38" t="s">
        <v>52</v>
      </c>
      <c r="D14" s="45"/>
      <c r="E14" s="39">
        <v>659200</v>
      </c>
      <c r="F14" s="39">
        <v>13953067</v>
      </c>
    </row>
    <row r="15" spans="1:6" ht="15.75" thickBot="1" x14ac:dyDescent="0.3">
      <c r="A15" s="37" t="s">
        <v>75</v>
      </c>
      <c r="B15" s="38" t="s">
        <v>48</v>
      </c>
      <c r="C15" s="38" t="s">
        <v>51</v>
      </c>
      <c r="D15" s="45"/>
      <c r="E15" s="39">
        <v>659200</v>
      </c>
      <c r="F15" s="39">
        <v>13953067</v>
      </c>
    </row>
    <row r="16" spans="1:6" ht="15.75" thickBot="1" x14ac:dyDescent="0.3">
      <c r="A16" s="37" t="s">
        <v>75</v>
      </c>
      <c r="B16" s="38" t="s">
        <v>53</v>
      </c>
      <c r="C16" s="38" t="s">
        <v>49</v>
      </c>
      <c r="D16" s="45"/>
      <c r="E16" s="39">
        <v>545900</v>
      </c>
      <c r="F16" s="39">
        <v>11554883</v>
      </c>
    </row>
    <row r="17" spans="1:6" ht="15.75" thickBot="1" x14ac:dyDescent="0.3">
      <c r="A17" s="37" t="s">
        <v>75</v>
      </c>
      <c r="B17" s="38" t="s">
        <v>53</v>
      </c>
      <c r="C17" s="38" t="s">
        <v>54</v>
      </c>
      <c r="D17" s="45"/>
      <c r="E17" s="39">
        <v>545900</v>
      </c>
      <c r="F17" s="39">
        <v>11554883</v>
      </c>
    </row>
    <row r="18" spans="1:6" ht="15.75" thickBot="1" x14ac:dyDescent="0.3">
      <c r="A18" s="37" t="s">
        <v>75</v>
      </c>
      <c r="B18" s="38" t="s">
        <v>53</v>
      </c>
      <c r="C18" s="38" t="s">
        <v>55</v>
      </c>
      <c r="D18" s="45"/>
      <c r="E18" s="39">
        <v>545900</v>
      </c>
      <c r="F18" s="39">
        <v>11554883</v>
      </c>
    </row>
    <row r="19" spans="1:6" ht="15.75" thickBot="1" x14ac:dyDescent="0.3">
      <c r="A19" s="37" t="s">
        <v>75</v>
      </c>
      <c r="B19" s="38" t="s">
        <v>53</v>
      </c>
      <c r="C19" s="38" t="s">
        <v>56</v>
      </c>
      <c r="D19" s="45"/>
      <c r="E19" s="39">
        <v>545900</v>
      </c>
      <c r="F19" s="39">
        <v>11554883</v>
      </c>
    </row>
    <row r="20" spans="1:6" ht="15.75" thickBot="1" x14ac:dyDescent="0.3">
      <c r="A20" s="46"/>
      <c r="B20" s="40"/>
      <c r="C20" s="40"/>
      <c r="D20" s="46"/>
      <c r="E20" s="46"/>
      <c r="F20" s="46"/>
    </row>
    <row r="21" spans="1:6" ht="15.75" thickBot="1" x14ac:dyDescent="0.3">
      <c r="A21" s="41" t="s">
        <v>31</v>
      </c>
      <c r="B21" s="42" t="s">
        <v>58</v>
      </c>
      <c r="C21" s="42" t="s">
        <v>59</v>
      </c>
      <c r="D21" s="47"/>
      <c r="E21" s="43">
        <v>501700</v>
      </c>
      <c r="F21" s="43">
        <v>10619317</v>
      </c>
    </row>
    <row r="22" spans="1:6" ht="15.75" thickBot="1" x14ac:dyDescent="0.3">
      <c r="A22" s="37" t="s">
        <v>31</v>
      </c>
      <c r="B22" s="38" t="s">
        <v>61</v>
      </c>
      <c r="C22" s="38" t="s">
        <v>63</v>
      </c>
      <c r="D22" s="45"/>
      <c r="E22" s="39">
        <v>471800</v>
      </c>
      <c r="F22" s="39">
        <v>9986433</v>
      </c>
    </row>
    <row r="23" spans="1:6" ht="15.75" thickBot="1" x14ac:dyDescent="0.3">
      <c r="A23" s="37" t="s">
        <v>31</v>
      </c>
      <c r="B23" s="38" t="s">
        <v>61</v>
      </c>
      <c r="C23" s="38" t="s">
        <v>64</v>
      </c>
      <c r="D23" s="45"/>
      <c r="E23" s="39">
        <v>471800</v>
      </c>
      <c r="F23" s="39">
        <v>9986433</v>
      </c>
    </row>
    <row r="24" spans="1:6" ht="15.75" thickBot="1" x14ac:dyDescent="0.3">
      <c r="A24" s="37" t="s">
        <v>31</v>
      </c>
      <c r="B24" s="38" t="s">
        <v>61</v>
      </c>
      <c r="C24" s="38" t="s">
        <v>65</v>
      </c>
      <c r="D24" s="45"/>
      <c r="E24" s="39">
        <v>471800</v>
      </c>
      <c r="F24" s="39">
        <v>9986433</v>
      </c>
    </row>
    <row r="25" spans="1:6" ht="15.75" thickBot="1" x14ac:dyDescent="0.3">
      <c r="A25" s="37" t="s">
        <v>31</v>
      </c>
      <c r="B25" s="38" t="s">
        <v>61</v>
      </c>
      <c r="C25" s="38" t="s">
        <v>66</v>
      </c>
      <c r="D25" s="45"/>
      <c r="E25" s="39">
        <v>471800</v>
      </c>
      <c r="F25" s="39">
        <v>9986433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>Media Markt Saturn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Juhasz, Daniel</dc:creator>
  <cp:lastModifiedBy>Kiss Daniel</cp:lastModifiedBy>
  <dcterms:created xsi:type="dcterms:W3CDTF">2025-03-11T14:16:40Z</dcterms:created>
  <dcterms:modified xsi:type="dcterms:W3CDTF">2025-04-01T14:25:03Z</dcterms:modified>
</cp:coreProperties>
</file>